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9395" windowHeight="760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M4" i="1"/>
  <c r="P4"/>
  <c r="R4"/>
  <c r="T4"/>
  <c r="M5"/>
  <c r="P5"/>
  <c r="R5"/>
  <c r="T5"/>
  <c r="M6"/>
  <c r="P6"/>
  <c r="R6"/>
  <c r="T6"/>
  <c r="M7"/>
  <c r="P7"/>
  <c r="R7"/>
  <c r="T7"/>
  <c r="M8"/>
  <c r="P8"/>
  <c r="R8"/>
  <c r="T8"/>
  <c r="M9"/>
  <c r="P9"/>
  <c r="R9"/>
  <c r="T9"/>
  <c r="M10"/>
  <c r="P10"/>
  <c r="R10"/>
  <c r="T10"/>
  <c r="M11"/>
  <c r="P11"/>
  <c r="R11"/>
  <c r="T11"/>
  <c r="M12"/>
  <c r="P12"/>
  <c r="R12"/>
  <c r="T12"/>
  <c r="M13"/>
  <c r="P13"/>
  <c r="R13"/>
  <c r="T13"/>
  <c r="M14"/>
  <c r="P14"/>
  <c r="R14"/>
  <c r="T14"/>
  <c r="M15"/>
  <c r="P15"/>
  <c r="R15"/>
  <c r="T15"/>
  <c r="M16"/>
  <c r="P16"/>
  <c r="R16"/>
  <c r="T16"/>
  <c r="M17"/>
  <c r="P17"/>
  <c r="R17"/>
  <c r="T17"/>
  <c r="M18"/>
  <c r="P18"/>
  <c r="R18"/>
  <c r="T18"/>
  <c r="M19"/>
  <c r="P19"/>
  <c r="R19"/>
  <c r="T19"/>
  <c r="M20"/>
  <c r="P20"/>
  <c r="R20"/>
  <c r="T20"/>
  <c r="M21"/>
  <c r="P21"/>
  <c r="R21"/>
  <c r="T21"/>
  <c r="M22"/>
  <c r="P22"/>
  <c r="R22"/>
  <c r="T22"/>
  <c r="M23"/>
  <c r="P23"/>
  <c r="R23"/>
  <c r="T23"/>
  <c r="M24"/>
  <c r="P24"/>
  <c r="R24"/>
  <c r="T24"/>
  <c r="M25"/>
  <c r="P25"/>
  <c r="R25"/>
  <c r="T25"/>
  <c r="M26"/>
  <c r="P26"/>
  <c r="R26"/>
  <c r="T26"/>
  <c r="M27"/>
  <c r="P27"/>
  <c r="R27"/>
  <c r="T27"/>
  <c r="M28"/>
  <c r="P28"/>
  <c r="R28"/>
  <c r="T28"/>
  <c r="M29"/>
  <c r="P29"/>
  <c r="R29"/>
  <c r="T29"/>
  <c r="M3"/>
  <c r="P3"/>
  <c r="R3"/>
  <c r="T3"/>
  <c r="C4"/>
  <c r="F4"/>
  <c r="H4"/>
  <c r="J4"/>
  <c r="C5"/>
  <c r="F5"/>
  <c r="H5"/>
  <c r="J5"/>
  <c r="C6"/>
  <c r="F6"/>
  <c r="H6"/>
  <c r="J6"/>
  <c r="C7"/>
  <c r="F7"/>
  <c r="H7"/>
  <c r="J7"/>
  <c r="C8"/>
  <c r="F8"/>
  <c r="H8"/>
  <c r="J8"/>
  <c r="C9"/>
  <c r="F9"/>
  <c r="H9"/>
  <c r="J9"/>
  <c r="C10"/>
  <c r="F10"/>
  <c r="H10"/>
  <c r="J10"/>
  <c r="C11"/>
  <c r="F11"/>
  <c r="H11"/>
  <c r="J11"/>
  <c r="C12"/>
  <c r="F12"/>
  <c r="H12"/>
  <c r="J12"/>
  <c r="C13"/>
  <c r="F13"/>
  <c r="H13"/>
  <c r="J13"/>
  <c r="C14"/>
  <c r="F14"/>
  <c r="H14"/>
  <c r="J14"/>
  <c r="C15"/>
  <c r="F15"/>
  <c r="H15"/>
  <c r="J15"/>
  <c r="C16"/>
  <c r="F16"/>
  <c r="H16"/>
  <c r="J16"/>
  <c r="C17"/>
  <c r="F17"/>
  <c r="H17"/>
  <c r="J17"/>
  <c r="C18"/>
  <c r="F18"/>
  <c r="H18"/>
  <c r="J18"/>
  <c r="C19"/>
  <c r="F19"/>
  <c r="H19"/>
  <c r="J19"/>
  <c r="C20"/>
  <c r="F20"/>
  <c r="H20"/>
  <c r="J20"/>
  <c r="C21"/>
  <c r="F21"/>
  <c r="H21"/>
  <c r="J21"/>
  <c r="C22"/>
  <c r="F22"/>
  <c r="H22"/>
  <c r="J22"/>
  <c r="C23"/>
  <c r="F23"/>
  <c r="H23"/>
  <c r="J23"/>
  <c r="C24"/>
  <c r="F24"/>
  <c r="H24"/>
  <c r="J24"/>
  <c r="C25"/>
  <c r="F25"/>
  <c r="H25"/>
  <c r="J25"/>
  <c r="C26"/>
  <c r="F26"/>
  <c r="H26"/>
  <c r="J26"/>
  <c r="C27"/>
  <c r="F27"/>
  <c r="H27"/>
  <c r="J27"/>
  <c r="C28"/>
  <c r="F28"/>
  <c r="H28"/>
  <c r="J28"/>
  <c r="C3"/>
  <c r="F3"/>
  <c r="H3"/>
  <c r="J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3"/>
  <c r="M30"/>
  <c r="C29"/>
  <c r="N3"/>
  <c r="N5"/>
  <c r="N6"/>
  <c r="N7"/>
  <c r="N8"/>
  <c r="N9"/>
  <c r="N10"/>
  <c r="N11"/>
  <c r="N12"/>
  <c r="N13"/>
  <c r="N14"/>
  <c r="N15"/>
  <c r="N16"/>
  <c r="N17"/>
  <c r="N18"/>
  <c r="N19"/>
  <c r="N20"/>
  <c r="N21"/>
  <c r="N23"/>
  <c r="N24"/>
  <c r="N25"/>
  <c r="N26"/>
  <c r="N27"/>
  <c r="N28"/>
  <c r="N29"/>
  <c r="N30"/>
  <c r="N31"/>
  <c r="D3"/>
  <c r="D4"/>
  <c r="D5"/>
  <c r="D6"/>
  <c r="D7"/>
  <c r="D8"/>
  <c r="D9"/>
  <c r="D11"/>
  <c r="D12"/>
  <c r="D13"/>
  <c r="D15"/>
  <c r="D16"/>
  <c r="D17"/>
  <c r="D18"/>
  <c r="D19"/>
  <c r="D20"/>
  <c r="D21"/>
  <c r="D22"/>
  <c r="D23"/>
  <c r="D24"/>
  <c r="D25"/>
  <c r="D26"/>
  <c r="D27"/>
  <c r="D28"/>
  <c r="D29"/>
  <c r="D30"/>
</calcChain>
</file>

<file path=xl/sharedStrings.xml><?xml version="1.0" encoding="utf-8"?>
<sst xmlns="http://schemas.openxmlformats.org/spreadsheetml/2006/main" count="109" uniqueCount="88">
  <si>
    <t>序号</t>
    <phoneticPr fontId="2" type="noConversion"/>
  </si>
  <si>
    <t>面试总分</t>
    <phoneticPr fontId="2" type="noConversion"/>
  </si>
  <si>
    <t>平均分</t>
    <phoneticPr fontId="2" type="noConversion"/>
  </si>
  <si>
    <t>同岗位总分</t>
    <phoneticPr fontId="2" type="noConversion"/>
  </si>
  <si>
    <t>平均分</t>
    <phoneticPr fontId="2" type="noConversion"/>
  </si>
  <si>
    <t>一考场系数</t>
    <phoneticPr fontId="2" type="noConversion"/>
  </si>
  <si>
    <t>二考场系数</t>
    <phoneticPr fontId="2" type="noConversion"/>
  </si>
  <si>
    <t>去掉最高最低</t>
    <phoneticPr fontId="2" type="noConversion"/>
  </si>
  <si>
    <t>修正系数</t>
    <phoneticPr fontId="2" type="noConversion"/>
  </si>
  <si>
    <t>面试实际分</t>
    <phoneticPr fontId="2" type="noConversion"/>
  </si>
  <si>
    <t>面试折算分</t>
    <phoneticPr fontId="2" type="noConversion"/>
  </si>
  <si>
    <t>面试折算保留两位数分</t>
    <phoneticPr fontId="2" type="noConversion"/>
  </si>
  <si>
    <t>笔试折算分</t>
    <phoneticPr fontId="2" type="noConversion"/>
  </si>
  <si>
    <t>总分</t>
    <phoneticPr fontId="2" type="noConversion"/>
  </si>
  <si>
    <t>姓名</t>
    <phoneticPr fontId="2" type="noConversion"/>
  </si>
  <si>
    <t>2272.746+2359.39-91.98-82.86=4457.296</t>
    <phoneticPr fontId="2" type="noConversion"/>
  </si>
  <si>
    <t>4457.296/51=87.39796078</t>
    <phoneticPr fontId="2" type="noConversion"/>
  </si>
  <si>
    <t>87.39796078/87.44025=0.99951636437</t>
    <phoneticPr fontId="2" type="noConversion"/>
  </si>
  <si>
    <t>87.39796078/87.3292=1.00078737444</t>
    <phoneticPr fontId="2" type="noConversion"/>
  </si>
  <si>
    <t>刘叶</t>
    <phoneticPr fontId="2" type="noConversion"/>
  </si>
  <si>
    <t>33.125</t>
    <phoneticPr fontId="2" type="noConversion"/>
  </si>
  <si>
    <t>邹玉萍</t>
    <phoneticPr fontId="2" type="noConversion"/>
  </si>
  <si>
    <t>29.75</t>
    <phoneticPr fontId="2" type="noConversion"/>
  </si>
  <si>
    <t>彭红梅</t>
    <phoneticPr fontId="2" type="noConversion"/>
  </si>
  <si>
    <t>28.5</t>
    <phoneticPr fontId="2" type="noConversion"/>
  </si>
  <si>
    <t>徐莎</t>
    <phoneticPr fontId="2" type="noConversion"/>
  </si>
  <si>
    <t>30.5</t>
    <phoneticPr fontId="2" type="noConversion"/>
  </si>
  <si>
    <t>彭秋红</t>
    <phoneticPr fontId="2" type="noConversion"/>
  </si>
  <si>
    <t>童庆红</t>
    <phoneticPr fontId="2" type="noConversion"/>
  </si>
  <si>
    <t>32</t>
    <phoneticPr fontId="2" type="noConversion"/>
  </si>
  <si>
    <t>陈琳</t>
    <phoneticPr fontId="2" type="noConversion"/>
  </si>
  <si>
    <t>曾春花</t>
    <phoneticPr fontId="2" type="noConversion"/>
  </si>
  <si>
    <t>31.375</t>
    <phoneticPr fontId="2" type="noConversion"/>
  </si>
  <si>
    <t>彭钰倩</t>
    <phoneticPr fontId="2" type="noConversion"/>
  </si>
  <si>
    <t>31.5</t>
    <phoneticPr fontId="2" type="noConversion"/>
  </si>
  <si>
    <t>方婧</t>
    <phoneticPr fontId="2" type="noConversion"/>
  </si>
  <si>
    <t>33</t>
    <phoneticPr fontId="2" type="noConversion"/>
  </si>
  <si>
    <t>刘茜</t>
    <phoneticPr fontId="2" type="noConversion"/>
  </si>
  <si>
    <t>30.375</t>
    <phoneticPr fontId="2" type="noConversion"/>
  </si>
  <si>
    <t>易林娇</t>
    <phoneticPr fontId="2" type="noConversion"/>
  </si>
  <si>
    <t>28.125</t>
    <phoneticPr fontId="2" type="noConversion"/>
  </si>
  <si>
    <t>刘雅菲</t>
    <phoneticPr fontId="2" type="noConversion"/>
  </si>
  <si>
    <t>31.25</t>
    <phoneticPr fontId="2" type="noConversion"/>
  </si>
  <si>
    <t>魏洁</t>
    <phoneticPr fontId="2" type="noConversion"/>
  </si>
  <si>
    <t>陶宇卉</t>
    <phoneticPr fontId="2" type="noConversion"/>
  </si>
  <si>
    <t>李幕迎</t>
    <phoneticPr fontId="2" type="noConversion"/>
  </si>
  <si>
    <t>黄停</t>
    <phoneticPr fontId="2" type="noConversion"/>
  </si>
  <si>
    <t>28</t>
    <phoneticPr fontId="2" type="noConversion"/>
  </si>
  <si>
    <t>陈璐</t>
    <phoneticPr fontId="2" type="noConversion"/>
  </si>
  <si>
    <t>30.625</t>
    <phoneticPr fontId="2" type="noConversion"/>
  </si>
  <si>
    <t>刘娜</t>
    <phoneticPr fontId="2" type="noConversion"/>
  </si>
  <si>
    <t>钟倩颖</t>
    <phoneticPr fontId="2" type="noConversion"/>
  </si>
  <si>
    <t>35.375</t>
    <phoneticPr fontId="2" type="noConversion"/>
  </si>
  <si>
    <t>刘霞</t>
    <phoneticPr fontId="2" type="noConversion"/>
  </si>
  <si>
    <t>刘秋平</t>
    <phoneticPr fontId="2" type="noConversion"/>
  </si>
  <si>
    <t>黄林凤</t>
    <phoneticPr fontId="2" type="noConversion"/>
  </si>
  <si>
    <t>万美艳</t>
    <phoneticPr fontId="2" type="noConversion"/>
  </si>
  <si>
    <t>陈瑶</t>
    <phoneticPr fontId="2" type="noConversion"/>
  </si>
  <si>
    <t>29</t>
    <phoneticPr fontId="2" type="noConversion"/>
  </si>
  <si>
    <t>彭曦</t>
    <phoneticPr fontId="2" type="noConversion"/>
  </si>
  <si>
    <t>刘颖平</t>
    <phoneticPr fontId="2" type="noConversion"/>
  </si>
  <si>
    <t>顾嘉</t>
    <phoneticPr fontId="2" type="noConversion"/>
  </si>
  <si>
    <t>王海晗</t>
    <phoneticPr fontId="2" type="noConversion"/>
  </si>
  <si>
    <t>高晓妹</t>
    <phoneticPr fontId="2" type="noConversion"/>
  </si>
  <si>
    <t>许欢</t>
    <phoneticPr fontId="2" type="noConversion"/>
  </si>
  <si>
    <t>戴春花</t>
    <phoneticPr fontId="2" type="noConversion"/>
  </si>
  <si>
    <t>张霞</t>
    <phoneticPr fontId="2" type="noConversion"/>
  </si>
  <si>
    <t>李娇</t>
    <phoneticPr fontId="2" type="noConversion"/>
  </si>
  <si>
    <t>罗佳丽</t>
    <phoneticPr fontId="2" type="noConversion"/>
  </si>
  <si>
    <t>刘鹏晨</t>
    <phoneticPr fontId="2" type="noConversion"/>
  </si>
  <si>
    <t>段子君</t>
    <phoneticPr fontId="2" type="noConversion"/>
  </si>
  <si>
    <t>贺佳蓓</t>
    <phoneticPr fontId="2" type="noConversion"/>
  </si>
  <si>
    <t>刘越</t>
    <phoneticPr fontId="2" type="noConversion"/>
  </si>
  <si>
    <t>贺素洁</t>
    <phoneticPr fontId="2" type="noConversion"/>
  </si>
  <si>
    <t>朱向容</t>
    <phoneticPr fontId="2" type="noConversion"/>
  </si>
  <si>
    <t>王蓉</t>
    <phoneticPr fontId="2" type="noConversion"/>
  </si>
  <si>
    <t>葛书琴</t>
    <phoneticPr fontId="2" type="noConversion"/>
  </si>
  <si>
    <t>刘嘉</t>
    <phoneticPr fontId="2" type="noConversion"/>
  </si>
  <si>
    <t>刘珍珍</t>
    <phoneticPr fontId="2" type="noConversion"/>
  </si>
  <si>
    <t>董艺</t>
    <phoneticPr fontId="2" type="noConversion"/>
  </si>
  <si>
    <t>刘雨晴</t>
    <phoneticPr fontId="2" type="noConversion"/>
  </si>
  <si>
    <t>李莉虹</t>
    <phoneticPr fontId="2" type="noConversion"/>
  </si>
  <si>
    <t>陈富萍</t>
    <phoneticPr fontId="2" type="noConversion"/>
  </si>
  <si>
    <t>彭艺融</t>
    <phoneticPr fontId="2" type="noConversion"/>
  </si>
  <si>
    <t>张雪娇</t>
    <phoneticPr fontId="2" type="noConversion"/>
  </si>
  <si>
    <t>刘静姝</t>
    <phoneticPr fontId="2" type="noConversion"/>
  </si>
  <si>
    <t>郭佳玉</t>
    <phoneticPr fontId="2" type="noConversion"/>
  </si>
  <si>
    <t>全省招聘农村小学语文教师（女性）成绩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</si>
</sst>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000000000000_ "/>
  </numFmts>
  <fonts count="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176" fontId="3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workbookViewId="0">
      <selection sqref="A1:U1"/>
    </sheetView>
  </sheetViews>
  <sheetFormatPr defaultRowHeight="13.5"/>
  <cols>
    <col min="1" max="1" width="12.25" customWidth="1"/>
    <col min="2" max="2" width="7.875" customWidth="1"/>
    <col min="3" max="3" width="11.375" customWidth="1"/>
    <col min="4" max="4" width="11.25" customWidth="1"/>
    <col min="5" max="5" width="12" customWidth="1"/>
    <col min="6" max="6" width="14.125" customWidth="1"/>
    <col min="7" max="7" width="13.625" customWidth="1"/>
    <col min="8" max="8" width="8.375" customWidth="1"/>
    <col min="9" max="9" width="8" customWidth="1"/>
    <col min="10" max="10" width="7.875" customWidth="1"/>
    <col min="12" max="12" width="7.375" customWidth="1"/>
    <col min="13" max="13" width="9.75" customWidth="1"/>
    <col min="14" max="14" width="11.75" customWidth="1"/>
    <col min="15" max="15" width="10.375" customWidth="1"/>
    <col min="16" max="16" width="14.875" customWidth="1"/>
    <col min="17" max="17" width="13.125" customWidth="1"/>
    <col min="18" max="18" width="7.75" customWidth="1"/>
    <col min="19" max="19" width="7.875" customWidth="1"/>
    <col min="20" max="20" width="7.625" customWidth="1"/>
  </cols>
  <sheetData>
    <row r="1" spans="1:21" ht="24" customHeight="1">
      <c r="A1" s="11" t="s">
        <v>87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54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L2" s="1" t="s">
        <v>1</v>
      </c>
      <c r="M2" s="1" t="s">
        <v>2</v>
      </c>
      <c r="N2" s="1" t="s">
        <v>7</v>
      </c>
      <c r="O2" s="1" t="s">
        <v>8</v>
      </c>
      <c r="P2" s="1" t="s">
        <v>9</v>
      </c>
      <c r="Q2" s="1" t="s">
        <v>10</v>
      </c>
      <c r="R2" s="1" t="s">
        <v>11</v>
      </c>
      <c r="S2" s="1" t="s">
        <v>12</v>
      </c>
      <c r="T2" s="1" t="s">
        <v>13</v>
      </c>
      <c r="U2" s="1" t="s">
        <v>14</v>
      </c>
    </row>
    <row r="3" spans="1:21">
      <c r="A3" s="2">
        <v>1</v>
      </c>
      <c r="B3" s="2">
        <v>446.1</v>
      </c>
      <c r="C3" s="8">
        <f>B3/5</f>
        <v>89.22</v>
      </c>
      <c r="D3" s="2">
        <f>B3/5</f>
        <v>89.22</v>
      </c>
      <c r="E3" s="2">
        <v>0.99951636437000002</v>
      </c>
      <c r="F3" s="2">
        <f>C3*E3</f>
        <v>89.176850029091398</v>
      </c>
      <c r="G3" s="2">
        <f>F3*0.5</f>
        <v>44.588425014545699</v>
      </c>
      <c r="H3" s="4">
        <f>F3*0.5</f>
        <v>44.588425014545699</v>
      </c>
      <c r="I3" s="5" t="s">
        <v>20</v>
      </c>
      <c r="J3" s="4">
        <f>H3+I3</f>
        <v>77.713425014545692</v>
      </c>
      <c r="K3" s="4" t="s">
        <v>19</v>
      </c>
      <c r="L3" s="2">
        <v>427.2</v>
      </c>
      <c r="M3" s="8">
        <f>L3/5</f>
        <v>85.44</v>
      </c>
      <c r="N3" s="2">
        <f>L3/5</f>
        <v>85.44</v>
      </c>
      <c r="O3" s="2">
        <v>1.00078737444</v>
      </c>
      <c r="P3" s="2">
        <f>M3*O3</f>
        <v>85.507273272153597</v>
      </c>
      <c r="Q3" s="2">
        <f>P3*0.5</f>
        <v>42.753636636076799</v>
      </c>
      <c r="R3" s="4">
        <f>P3*0.5</f>
        <v>42.753636636076799</v>
      </c>
      <c r="S3" s="2">
        <v>30.125</v>
      </c>
      <c r="T3" s="4">
        <f>R3+S3</f>
        <v>72.878636636076806</v>
      </c>
      <c r="U3" s="2" t="s">
        <v>60</v>
      </c>
    </row>
    <row r="4" spans="1:21">
      <c r="A4" s="2">
        <v>2</v>
      </c>
      <c r="B4" s="2">
        <v>415.8</v>
      </c>
      <c r="C4" s="8">
        <f t="shared" ref="C4:C28" si="0">B4/5</f>
        <v>83.16</v>
      </c>
      <c r="D4" s="2">
        <f t="shared" ref="D4:D28" si="1">B4/5</f>
        <v>83.16</v>
      </c>
      <c r="E4" s="2">
        <v>0.99951636437000002</v>
      </c>
      <c r="F4" s="2">
        <f t="shared" ref="F4:F28" si="2">C4*E4</f>
        <v>83.119780861009204</v>
      </c>
      <c r="G4" s="2">
        <f t="shared" ref="G4:G28" si="3">F4*0.5</f>
        <v>41.559890430504602</v>
      </c>
      <c r="H4" s="4">
        <f t="shared" ref="H4:H28" si="4">F4*0.5</f>
        <v>41.559890430504602</v>
      </c>
      <c r="I4" s="5" t="s">
        <v>22</v>
      </c>
      <c r="J4" s="4">
        <f t="shared" ref="J4:J28" si="5">H4+I4</f>
        <v>71.309890430504595</v>
      </c>
      <c r="K4" s="4" t="s">
        <v>21</v>
      </c>
      <c r="L4" s="2">
        <v>459.9</v>
      </c>
      <c r="M4" s="3">
        <f t="shared" ref="M4:M29" si="6">L4/5</f>
        <v>91.97999999999999</v>
      </c>
      <c r="N4" s="2"/>
      <c r="O4" s="2">
        <v>1.00078737444</v>
      </c>
      <c r="P4" s="2">
        <f t="shared" ref="P4:P29" si="7">M4*O4</f>
        <v>92.052422700991187</v>
      </c>
      <c r="Q4" s="2">
        <f t="shared" ref="Q4:Q29" si="8">P4*0.5</f>
        <v>46.026211350495593</v>
      </c>
      <c r="R4" s="4">
        <f t="shared" ref="R4:R29" si="9">P4*0.5</f>
        <v>46.026211350495593</v>
      </c>
      <c r="S4" s="2">
        <v>29.875</v>
      </c>
      <c r="T4" s="4">
        <f t="shared" ref="T4:T29" si="10">R4+S4</f>
        <v>75.901211350495601</v>
      </c>
      <c r="U4" s="2" t="s">
        <v>61</v>
      </c>
    </row>
    <row r="5" spans="1:21">
      <c r="A5" s="2">
        <v>3</v>
      </c>
      <c r="B5" s="2">
        <v>436.4</v>
      </c>
      <c r="C5" s="8">
        <f t="shared" si="0"/>
        <v>87.28</v>
      </c>
      <c r="D5" s="2">
        <f t="shared" si="1"/>
        <v>87.28</v>
      </c>
      <c r="E5" s="2">
        <v>0.99951636437000002</v>
      </c>
      <c r="F5" s="2">
        <f t="shared" si="2"/>
        <v>87.2377882822136</v>
      </c>
      <c r="G5" s="2">
        <f t="shared" si="3"/>
        <v>43.6188941411068</v>
      </c>
      <c r="H5" s="4">
        <f t="shared" si="4"/>
        <v>43.6188941411068</v>
      </c>
      <c r="I5" s="5" t="s">
        <v>24</v>
      </c>
      <c r="J5" s="4">
        <f t="shared" si="5"/>
        <v>72.118894141106807</v>
      </c>
      <c r="K5" s="4" t="s">
        <v>23</v>
      </c>
      <c r="L5" s="2">
        <v>443.6</v>
      </c>
      <c r="M5" s="8">
        <f t="shared" si="6"/>
        <v>88.72</v>
      </c>
      <c r="N5" s="2">
        <f t="shared" ref="N5:N29" si="11">L5/5</f>
        <v>88.72</v>
      </c>
      <c r="O5" s="2">
        <v>1.00078737444</v>
      </c>
      <c r="P5" s="2">
        <f t="shared" si="7"/>
        <v>88.789855860316791</v>
      </c>
      <c r="Q5" s="2">
        <f t="shared" si="8"/>
        <v>44.394927930158396</v>
      </c>
      <c r="R5" s="4">
        <f t="shared" si="9"/>
        <v>44.394927930158396</v>
      </c>
      <c r="S5" s="2">
        <v>33.375</v>
      </c>
      <c r="T5" s="4">
        <f t="shared" si="10"/>
        <v>77.769927930158389</v>
      </c>
      <c r="U5" s="2" t="s">
        <v>62</v>
      </c>
    </row>
    <row r="6" spans="1:21">
      <c r="A6" s="2">
        <v>4</v>
      </c>
      <c r="B6" s="2">
        <v>451.4</v>
      </c>
      <c r="C6" s="8">
        <f t="shared" si="0"/>
        <v>90.28</v>
      </c>
      <c r="D6" s="2">
        <f t="shared" si="1"/>
        <v>90.28</v>
      </c>
      <c r="E6" s="2">
        <v>0.99951636437000002</v>
      </c>
      <c r="F6" s="2">
        <f t="shared" si="2"/>
        <v>90.2363373753236</v>
      </c>
      <c r="G6" s="2">
        <f t="shared" si="3"/>
        <v>45.1181686876618</v>
      </c>
      <c r="H6" s="4">
        <f t="shared" si="4"/>
        <v>45.1181686876618</v>
      </c>
      <c r="I6" s="5" t="s">
        <v>26</v>
      </c>
      <c r="J6" s="4">
        <f t="shared" si="5"/>
        <v>75.618168687661807</v>
      </c>
      <c r="K6" s="4" t="s">
        <v>25</v>
      </c>
      <c r="L6" s="2">
        <v>445.4</v>
      </c>
      <c r="M6" s="8">
        <f t="shared" si="6"/>
        <v>89.08</v>
      </c>
      <c r="N6" s="2">
        <f t="shared" si="11"/>
        <v>89.08</v>
      </c>
      <c r="O6" s="2">
        <v>1.00078737444</v>
      </c>
      <c r="P6" s="2">
        <f t="shared" si="7"/>
        <v>89.150139315115197</v>
      </c>
      <c r="Q6" s="2">
        <f t="shared" si="8"/>
        <v>44.575069657557599</v>
      </c>
      <c r="R6" s="4">
        <f t="shared" si="9"/>
        <v>44.575069657557599</v>
      </c>
      <c r="S6" s="2">
        <v>36.25</v>
      </c>
      <c r="T6" s="4">
        <f t="shared" si="10"/>
        <v>80.825069657557606</v>
      </c>
      <c r="U6" s="2" t="s">
        <v>63</v>
      </c>
    </row>
    <row r="7" spans="1:21">
      <c r="A7" s="2">
        <v>5</v>
      </c>
      <c r="B7" s="2">
        <v>438.4</v>
      </c>
      <c r="C7" s="8">
        <f t="shared" si="0"/>
        <v>87.679999999999993</v>
      </c>
      <c r="D7" s="2">
        <f t="shared" si="1"/>
        <v>87.679999999999993</v>
      </c>
      <c r="E7" s="2">
        <v>0.99951636437000002</v>
      </c>
      <c r="F7" s="2">
        <f t="shared" si="2"/>
        <v>87.637594827961593</v>
      </c>
      <c r="G7" s="2">
        <f t="shared" si="3"/>
        <v>43.818797413980796</v>
      </c>
      <c r="H7" s="4">
        <f t="shared" si="4"/>
        <v>43.818797413980796</v>
      </c>
      <c r="I7" s="5" t="s">
        <v>26</v>
      </c>
      <c r="J7" s="4">
        <f t="shared" si="5"/>
        <v>74.318797413980803</v>
      </c>
      <c r="K7" s="4" t="s">
        <v>27</v>
      </c>
      <c r="L7" s="2">
        <v>427.6</v>
      </c>
      <c r="M7" s="8">
        <f t="shared" si="6"/>
        <v>85.52000000000001</v>
      </c>
      <c r="N7" s="2">
        <f t="shared" si="11"/>
        <v>85.52000000000001</v>
      </c>
      <c r="O7" s="2">
        <v>1.00078737444</v>
      </c>
      <c r="P7" s="2">
        <f t="shared" si="7"/>
        <v>85.587336262108806</v>
      </c>
      <c r="Q7" s="2">
        <f t="shared" si="8"/>
        <v>42.793668131054403</v>
      </c>
      <c r="R7" s="4">
        <f t="shared" si="9"/>
        <v>42.793668131054403</v>
      </c>
      <c r="S7" s="2">
        <v>32.125</v>
      </c>
      <c r="T7" s="4">
        <f t="shared" si="10"/>
        <v>74.918668131054403</v>
      </c>
      <c r="U7" s="2" t="s">
        <v>64</v>
      </c>
    </row>
    <row r="8" spans="1:21">
      <c r="A8" s="2">
        <v>6</v>
      </c>
      <c r="B8" s="2">
        <v>437.3</v>
      </c>
      <c r="C8" s="8">
        <f t="shared" si="0"/>
        <v>87.460000000000008</v>
      </c>
      <c r="D8" s="2">
        <f t="shared" si="1"/>
        <v>87.460000000000008</v>
      </c>
      <c r="E8" s="2">
        <v>0.99951636437000002</v>
      </c>
      <c r="F8" s="2">
        <f t="shared" si="2"/>
        <v>87.417701227800208</v>
      </c>
      <c r="G8" s="2">
        <f t="shared" si="3"/>
        <v>43.708850613900104</v>
      </c>
      <c r="H8" s="4">
        <f t="shared" si="4"/>
        <v>43.708850613900104</v>
      </c>
      <c r="I8" s="5" t="s">
        <v>29</v>
      </c>
      <c r="J8" s="4">
        <f t="shared" si="5"/>
        <v>75.708850613900097</v>
      </c>
      <c r="K8" s="4" t="s">
        <v>28</v>
      </c>
      <c r="L8" s="2">
        <v>430.5</v>
      </c>
      <c r="M8" s="8">
        <f t="shared" si="6"/>
        <v>86.1</v>
      </c>
      <c r="N8" s="2">
        <f t="shared" si="11"/>
        <v>86.1</v>
      </c>
      <c r="O8" s="2">
        <v>1.00078737444</v>
      </c>
      <c r="P8" s="2">
        <f t="shared" si="7"/>
        <v>86.167792939283999</v>
      </c>
      <c r="Q8" s="2">
        <f t="shared" si="8"/>
        <v>43.083896469641999</v>
      </c>
      <c r="R8" s="4">
        <f t="shared" si="9"/>
        <v>43.083896469641999</v>
      </c>
      <c r="S8" s="2">
        <v>30.125</v>
      </c>
      <c r="T8" s="4">
        <f t="shared" si="10"/>
        <v>73.208896469641999</v>
      </c>
      <c r="U8" s="2" t="s">
        <v>65</v>
      </c>
    </row>
    <row r="9" spans="1:21">
      <c r="A9" s="2">
        <v>7</v>
      </c>
      <c r="B9" s="2">
        <v>443.7</v>
      </c>
      <c r="C9" s="8">
        <f t="shared" si="0"/>
        <v>88.74</v>
      </c>
      <c r="D9" s="2">
        <f t="shared" si="1"/>
        <v>88.74</v>
      </c>
      <c r="E9" s="2">
        <v>0.99951636437000002</v>
      </c>
      <c r="F9" s="2">
        <f t="shared" si="2"/>
        <v>88.697082174193795</v>
      </c>
      <c r="G9" s="2">
        <f t="shared" si="3"/>
        <v>44.348541087096898</v>
      </c>
      <c r="H9" s="4">
        <f t="shared" si="4"/>
        <v>44.348541087096898</v>
      </c>
      <c r="I9" s="5" t="s">
        <v>22</v>
      </c>
      <c r="J9" s="4">
        <f t="shared" si="5"/>
        <v>74.098541087096891</v>
      </c>
      <c r="K9" s="4" t="s">
        <v>30</v>
      </c>
      <c r="L9" s="2">
        <v>431.8</v>
      </c>
      <c r="M9" s="8">
        <f t="shared" si="6"/>
        <v>86.36</v>
      </c>
      <c r="N9" s="2">
        <f t="shared" si="11"/>
        <v>86.36</v>
      </c>
      <c r="O9" s="2">
        <v>1.00078737444</v>
      </c>
      <c r="P9" s="2">
        <f t="shared" si="7"/>
        <v>86.427997656638397</v>
      </c>
      <c r="Q9" s="2">
        <f t="shared" si="8"/>
        <v>43.213998828319198</v>
      </c>
      <c r="R9" s="4">
        <f t="shared" si="9"/>
        <v>43.213998828319198</v>
      </c>
      <c r="S9" s="2">
        <v>31</v>
      </c>
      <c r="T9" s="4">
        <f t="shared" si="10"/>
        <v>74.213998828319205</v>
      </c>
      <c r="U9" s="2" t="s">
        <v>66</v>
      </c>
    </row>
    <row r="10" spans="1:21">
      <c r="A10" s="2">
        <v>8</v>
      </c>
      <c r="B10" s="2">
        <v>456.6</v>
      </c>
      <c r="C10" s="3">
        <f t="shared" si="0"/>
        <v>91.320000000000007</v>
      </c>
      <c r="D10" s="2"/>
      <c r="E10" s="2">
        <v>0.99951636437000002</v>
      </c>
      <c r="F10" s="2">
        <f t="shared" si="2"/>
        <v>91.275834394268415</v>
      </c>
      <c r="G10" s="2">
        <f t="shared" si="3"/>
        <v>45.637917197134207</v>
      </c>
      <c r="H10" s="4">
        <f t="shared" si="4"/>
        <v>45.637917197134207</v>
      </c>
      <c r="I10" s="5" t="s">
        <v>32</v>
      </c>
      <c r="J10" s="4">
        <f t="shared" si="5"/>
        <v>77.012917197134215</v>
      </c>
      <c r="K10" s="4" t="s">
        <v>31</v>
      </c>
      <c r="L10" s="2">
        <v>430</v>
      </c>
      <c r="M10" s="8">
        <f t="shared" si="6"/>
        <v>86</v>
      </c>
      <c r="N10" s="2">
        <f t="shared" si="11"/>
        <v>86</v>
      </c>
      <c r="O10" s="2">
        <v>1.00078737444</v>
      </c>
      <c r="P10" s="2">
        <f t="shared" si="7"/>
        <v>86.067714201840005</v>
      </c>
      <c r="Q10" s="2">
        <f t="shared" si="8"/>
        <v>43.033857100920002</v>
      </c>
      <c r="R10" s="4">
        <f t="shared" si="9"/>
        <v>43.033857100920002</v>
      </c>
      <c r="S10" s="2">
        <v>31.875</v>
      </c>
      <c r="T10" s="4">
        <f t="shared" si="10"/>
        <v>74.908857100920002</v>
      </c>
      <c r="U10" s="2" t="s">
        <v>67</v>
      </c>
    </row>
    <row r="11" spans="1:21">
      <c r="A11" s="2">
        <v>9</v>
      </c>
      <c r="B11" s="2">
        <v>442.3</v>
      </c>
      <c r="C11" s="8">
        <f t="shared" si="0"/>
        <v>88.460000000000008</v>
      </c>
      <c r="D11" s="2">
        <f t="shared" si="1"/>
        <v>88.460000000000008</v>
      </c>
      <c r="E11" s="2">
        <v>0.99951636437000002</v>
      </c>
      <c r="F11" s="2">
        <f t="shared" si="2"/>
        <v>88.417217592170203</v>
      </c>
      <c r="G11" s="2">
        <f t="shared" si="3"/>
        <v>44.208608796085102</v>
      </c>
      <c r="H11" s="4">
        <f t="shared" si="4"/>
        <v>44.208608796085102</v>
      </c>
      <c r="I11" s="5" t="s">
        <v>34</v>
      </c>
      <c r="J11" s="4">
        <f t="shared" si="5"/>
        <v>75.708608796085102</v>
      </c>
      <c r="K11" s="4" t="s">
        <v>33</v>
      </c>
      <c r="L11" s="2">
        <v>436.2</v>
      </c>
      <c r="M11" s="8">
        <f t="shared" si="6"/>
        <v>87.24</v>
      </c>
      <c r="N11" s="2">
        <f t="shared" si="11"/>
        <v>87.24</v>
      </c>
      <c r="O11" s="2">
        <v>1.00078737444</v>
      </c>
      <c r="P11" s="2">
        <f t="shared" si="7"/>
        <v>87.308690546145598</v>
      </c>
      <c r="Q11" s="2">
        <f t="shared" si="8"/>
        <v>43.654345273072799</v>
      </c>
      <c r="R11" s="4">
        <f t="shared" si="9"/>
        <v>43.654345273072799</v>
      </c>
      <c r="S11" s="2">
        <v>35.375</v>
      </c>
      <c r="T11" s="4">
        <f t="shared" si="10"/>
        <v>79.029345273072806</v>
      </c>
      <c r="U11" s="2" t="s">
        <v>68</v>
      </c>
    </row>
    <row r="12" spans="1:21">
      <c r="A12" s="2">
        <v>10</v>
      </c>
      <c r="B12" s="2">
        <v>425.2</v>
      </c>
      <c r="C12" s="8">
        <f t="shared" si="0"/>
        <v>85.039999999999992</v>
      </c>
      <c r="D12" s="2">
        <f t="shared" si="1"/>
        <v>85.039999999999992</v>
      </c>
      <c r="E12" s="2">
        <v>0.99951636437000002</v>
      </c>
      <c r="F12" s="2">
        <f t="shared" si="2"/>
        <v>84.998871626024794</v>
      </c>
      <c r="G12" s="2">
        <f t="shared" si="3"/>
        <v>42.499435813012397</v>
      </c>
      <c r="H12" s="4">
        <f t="shared" si="4"/>
        <v>42.499435813012397</v>
      </c>
      <c r="I12" s="5" t="s">
        <v>36</v>
      </c>
      <c r="J12" s="4">
        <f t="shared" si="5"/>
        <v>75.499435813012397</v>
      </c>
      <c r="K12" s="4" t="s">
        <v>35</v>
      </c>
      <c r="L12" s="2">
        <v>444.2</v>
      </c>
      <c r="M12" s="8">
        <f t="shared" si="6"/>
        <v>88.84</v>
      </c>
      <c r="N12" s="2">
        <f t="shared" si="11"/>
        <v>88.84</v>
      </c>
      <c r="O12" s="2">
        <v>1.00078737444</v>
      </c>
      <c r="P12" s="2">
        <f t="shared" si="7"/>
        <v>88.909950345249598</v>
      </c>
      <c r="Q12" s="2">
        <f t="shared" si="8"/>
        <v>44.454975172624799</v>
      </c>
      <c r="R12" s="4">
        <f t="shared" si="9"/>
        <v>44.454975172624799</v>
      </c>
      <c r="S12" s="2">
        <v>34.875</v>
      </c>
      <c r="T12" s="4">
        <f t="shared" si="10"/>
        <v>79.329975172624799</v>
      </c>
      <c r="U12" s="2" t="s">
        <v>69</v>
      </c>
    </row>
    <row r="13" spans="1:21">
      <c r="A13" s="2">
        <v>11</v>
      </c>
      <c r="B13" s="2">
        <v>452</v>
      </c>
      <c r="C13" s="8">
        <f t="shared" si="0"/>
        <v>90.4</v>
      </c>
      <c r="D13" s="2">
        <f t="shared" si="1"/>
        <v>90.4</v>
      </c>
      <c r="E13" s="2">
        <v>0.99951636437000002</v>
      </c>
      <c r="F13" s="2">
        <f t="shared" si="2"/>
        <v>90.356279339048001</v>
      </c>
      <c r="G13" s="2">
        <f t="shared" si="3"/>
        <v>45.178139669524001</v>
      </c>
      <c r="H13" s="4">
        <f t="shared" si="4"/>
        <v>45.178139669524001</v>
      </c>
      <c r="I13" s="5" t="s">
        <v>38</v>
      </c>
      <c r="J13" s="4">
        <f t="shared" si="5"/>
        <v>75.553139669524001</v>
      </c>
      <c r="K13" s="4" t="s">
        <v>37</v>
      </c>
      <c r="L13" s="2">
        <v>438.7</v>
      </c>
      <c r="M13" s="8">
        <f t="shared" si="6"/>
        <v>87.74</v>
      </c>
      <c r="N13" s="2">
        <f t="shared" si="11"/>
        <v>87.74</v>
      </c>
      <c r="O13" s="2">
        <v>1.00078737444</v>
      </c>
      <c r="P13" s="2">
        <f t="shared" si="7"/>
        <v>87.809084233365596</v>
      </c>
      <c r="Q13" s="2">
        <f t="shared" si="8"/>
        <v>43.904542116682798</v>
      </c>
      <c r="R13" s="4">
        <f t="shared" si="9"/>
        <v>43.904542116682798</v>
      </c>
      <c r="S13" s="2">
        <v>37.25</v>
      </c>
      <c r="T13" s="4">
        <f t="shared" si="10"/>
        <v>81.154542116682791</v>
      </c>
      <c r="U13" s="2" t="s">
        <v>70</v>
      </c>
    </row>
    <row r="14" spans="1:21">
      <c r="A14" s="2">
        <v>12</v>
      </c>
      <c r="B14" s="2">
        <v>414.3</v>
      </c>
      <c r="C14" s="3">
        <f t="shared" si="0"/>
        <v>82.86</v>
      </c>
      <c r="D14" s="2"/>
      <c r="E14" s="2">
        <v>0.99951636437000002</v>
      </c>
      <c r="F14" s="2">
        <f t="shared" si="2"/>
        <v>82.819925951698195</v>
      </c>
      <c r="G14" s="2">
        <f t="shared" si="3"/>
        <v>41.409962975849098</v>
      </c>
      <c r="H14" s="4">
        <f t="shared" si="4"/>
        <v>41.409962975849098</v>
      </c>
      <c r="I14" s="5" t="s">
        <v>40</v>
      </c>
      <c r="J14" s="4">
        <f t="shared" si="5"/>
        <v>69.534962975849098</v>
      </c>
      <c r="K14" s="4" t="s">
        <v>39</v>
      </c>
      <c r="L14" s="2">
        <v>428.5</v>
      </c>
      <c r="M14" s="8">
        <f t="shared" si="6"/>
        <v>85.7</v>
      </c>
      <c r="N14" s="2">
        <f t="shared" si="11"/>
        <v>85.7</v>
      </c>
      <c r="O14" s="2">
        <v>1.00078737444</v>
      </c>
      <c r="P14" s="2">
        <f t="shared" si="7"/>
        <v>85.767477989507995</v>
      </c>
      <c r="Q14" s="2">
        <f t="shared" si="8"/>
        <v>42.883738994753998</v>
      </c>
      <c r="R14" s="4">
        <f t="shared" si="9"/>
        <v>42.883738994753998</v>
      </c>
      <c r="S14" s="2">
        <v>35.375</v>
      </c>
      <c r="T14" s="4">
        <f t="shared" si="10"/>
        <v>78.258738994753998</v>
      </c>
      <c r="U14" s="2" t="s">
        <v>71</v>
      </c>
    </row>
    <row r="15" spans="1:21">
      <c r="A15" s="2">
        <v>13</v>
      </c>
      <c r="B15" s="2">
        <v>441.7</v>
      </c>
      <c r="C15" s="8">
        <f t="shared" si="0"/>
        <v>88.34</v>
      </c>
      <c r="D15" s="2">
        <f t="shared" si="1"/>
        <v>88.34</v>
      </c>
      <c r="E15" s="2">
        <v>0.99951636437000002</v>
      </c>
      <c r="F15" s="2">
        <f t="shared" si="2"/>
        <v>88.297275628445803</v>
      </c>
      <c r="G15" s="2">
        <f t="shared" si="3"/>
        <v>44.148637814222901</v>
      </c>
      <c r="H15" s="4">
        <f t="shared" si="4"/>
        <v>44.148637814222901</v>
      </c>
      <c r="I15" s="5" t="s">
        <v>42</v>
      </c>
      <c r="J15" s="4">
        <f t="shared" si="5"/>
        <v>75.398637814222894</v>
      </c>
      <c r="K15" s="4" t="s">
        <v>41</v>
      </c>
      <c r="L15" s="2">
        <v>441.4</v>
      </c>
      <c r="M15" s="8">
        <f t="shared" si="6"/>
        <v>88.28</v>
      </c>
      <c r="N15" s="2">
        <f t="shared" si="11"/>
        <v>88.28</v>
      </c>
      <c r="O15" s="2">
        <v>1.00078737444</v>
      </c>
      <c r="P15" s="2">
        <f t="shared" si="7"/>
        <v>88.349509415563205</v>
      </c>
      <c r="Q15" s="2">
        <f t="shared" si="8"/>
        <v>44.174754707781602</v>
      </c>
      <c r="R15" s="4">
        <f t="shared" si="9"/>
        <v>44.174754707781602</v>
      </c>
      <c r="S15" s="2">
        <v>35.125</v>
      </c>
      <c r="T15" s="4">
        <f t="shared" si="10"/>
        <v>79.299754707781602</v>
      </c>
      <c r="U15" s="2" t="s">
        <v>72</v>
      </c>
    </row>
    <row r="16" spans="1:21">
      <c r="A16" s="2">
        <v>14</v>
      </c>
      <c r="B16" s="2">
        <v>432.6</v>
      </c>
      <c r="C16" s="8">
        <f t="shared" si="0"/>
        <v>86.52000000000001</v>
      </c>
      <c r="D16" s="2">
        <f t="shared" si="1"/>
        <v>86.52000000000001</v>
      </c>
      <c r="E16" s="2">
        <v>0.99951636437000002</v>
      </c>
      <c r="F16" s="2">
        <f t="shared" si="2"/>
        <v>86.478155845292406</v>
      </c>
      <c r="G16" s="2">
        <f t="shared" si="3"/>
        <v>43.239077922646203</v>
      </c>
      <c r="H16" s="4">
        <f t="shared" si="4"/>
        <v>43.239077922646203</v>
      </c>
      <c r="I16" s="5" t="s">
        <v>38</v>
      </c>
      <c r="J16" s="4">
        <f t="shared" si="5"/>
        <v>73.614077922646203</v>
      </c>
      <c r="K16" s="4" t="s">
        <v>43</v>
      </c>
      <c r="L16" s="2">
        <v>437.4</v>
      </c>
      <c r="M16" s="8">
        <f t="shared" si="6"/>
        <v>87.47999999999999</v>
      </c>
      <c r="N16" s="2">
        <f t="shared" si="11"/>
        <v>87.47999999999999</v>
      </c>
      <c r="O16" s="2">
        <v>1.00078737444</v>
      </c>
      <c r="P16" s="2">
        <f t="shared" si="7"/>
        <v>87.548879516011183</v>
      </c>
      <c r="Q16" s="2">
        <f t="shared" si="8"/>
        <v>43.774439758005592</v>
      </c>
      <c r="R16" s="4">
        <f t="shared" si="9"/>
        <v>43.774439758005592</v>
      </c>
      <c r="S16" s="2">
        <v>35.375</v>
      </c>
      <c r="T16" s="4">
        <f t="shared" si="10"/>
        <v>79.149439758005599</v>
      </c>
      <c r="U16" s="2" t="s">
        <v>73</v>
      </c>
    </row>
    <row r="17" spans="1:21">
      <c r="A17" s="2">
        <v>15</v>
      </c>
      <c r="B17" s="2">
        <v>453.3</v>
      </c>
      <c r="C17" s="8">
        <f t="shared" si="0"/>
        <v>90.66</v>
      </c>
      <c r="D17" s="2">
        <f t="shared" si="1"/>
        <v>90.66</v>
      </c>
      <c r="E17" s="2">
        <v>0.99951636437000002</v>
      </c>
      <c r="F17" s="2">
        <f t="shared" si="2"/>
        <v>90.616153593784205</v>
      </c>
      <c r="G17" s="2">
        <f t="shared" si="3"/>
        <v>45.308076796892102</v>
      </c>
      <c r="H17" s="4">
        <f t="shared" si="4"/>
        <v>45.308076796892102</v>
      </c>
      <c r="I17" s="5" t="s">
        <v>34</v>
      </c>
      <c r="J17" s="4">
        <f t="shared" si="5"/>
        <v>76.808076796892095</v>
      </c>
      <c r="K17" s="4" t="s">
        <v>44</v>
      </c>
      <c r="L17" s="2">
        <v>437.2</v>
      </c>
      <c r="M17" s="8">
        <f t="shared" si="6"/>
        <v>87.44</v>
      </c>
      <c r="N17" s="2">
        <f t="shared" si="11"/>
        <v>87.44</v>
      </c>
      <c r="O17" s="2">
        <v>1.00078737444</v>
      </c>
      <c r="P17" s="2">
        <f t="shared" si="7"/>
        <v>87.5088480210336</v>
      </c>
      <c r="Q17" s="2">
        <f t="shared" si="8"/>
        <v>43.7544240105168</v>
      </c>
      <c r="R17" s="4">
        <f t="shared" si="9"/>
        <v>43.7544240105168</v>
      </c>
      <c r="S17" s="2">
        <v>33.25</v>
      </c>
      <c r="T17" s="4">
        <f t="shared" si="10"/>
        <v>77.0044240105168</v>
      </c>
      <c r="U17" s="2" t="s">
        <v>74</v>
      </c>
    </row>
    <row r="18" spans="1:21">
      <c r="A18" s="2">
        <v>16</v>
      </c>
      <c r="B18" s="2">
        <v>417.2</v>
      </c>
      <c r="C18" s="8">
        <f t="shared" si="0"/>
        <v>83.44</v>
      </c>
      <c r="D18" s="2">
        <f t="shared" si="1"/>
        <v>83.44</v>
      </c>
      <c r="E18" s="2">
        <v>0.99951636437000002</v>
      </c>
      <c r="F18" s="2">
        <f t="shared" si="2"/>
        <v>83.399645443032796</v>
      </c>
      <c r="G18" s="2">
        <f t="shared" si="3"/>
        <v>41.699822721516398</v>
      </c>
      <c r="H18" s="4">
        <f t="shared" si="4"/>
        <v>41.699822721516398</v>
      </c>
      <c r="I18" s="5" t="s">
        <v>36</v>
      </c>
      <c r="J18" s="4">
        <f t="shared" si="5"/>
        <v>74.699822721516398</v>
      </c>
      <c r="K18" s="4" t="s">
        <v>45</v>
      </c>
      <c r="L18" s="2">
        <v>433.5</v>
      </c>
      <c r="M18" s="8">
        <f t="shared" si="6"/>
        <v>86.7</v>
      </c>
      <c r="N18" s="2">
        <f t="shared" si="11"/>
        <v>86.7</v>
      </c>
      <c r="O18" s="2">
        <v>1.00078737444</v>
      </c>
      <c r="P18" s="2">
        <f t="shared" si="7"/>
        <v>86.768265363948004</v>
      </c>
      <c r="Q18" s="2">
        <f t="shared" si="8"/>
        <v>43.384132681974002</v>
      </c>
      <c r="R18" s="4">
        <f t="shared" si="9"/>
        <v>43.384132681974002</v>
      </c>
      <c r="S18" s="2">
        <v>30.125</v>
      </c>
      <c r="T18" s="4">
        <f t="shared" si="10"/>
        <v>73.509132681973995</v>
      </c>
      <c r="U18" s="2" t="s">
        <v>75</v>
      </c>
    </row>
    <row r="19" spans="1:21">
      <c r="A19" s="2">
        <v>17</v>
      </c>
      <c r="B19" s="2">
        <v>415.2</v>
      </c>
      <c r="C19" s="8">
        <f t="shared" si="0"/>
        <v>83.039999999999992</v>
      </c>
      <c r="D19" s="2">
        <f t="shared" si="1"/>
        <v>83.039999999999992</v>
      </c>
      <c r="E19" s="2">
        <v>0.99951636437000002</v>
      </c>
      <c r="F19" s="2">
        <f t="shared" si="2"/>
        <v>82.999838897284789</v>
      </c>
      <c r="G19" s="2">
        <f t="shared" si="3"/>
        <v>41.499919448642395</v>
      </c>
      <c r="H19" s="4">
        <f t="shared" si="4"/>
        <v>41.499919448642395</v>
      </c>
      <c r="I19" s="5" t="s">
        <v>47</v>
      </c>
      <c r="J19" s="4">
        <f t="shared" si="5"/>
        <v>69.499919448642402</v>
      </c>
      <c r="K19" s="4" t="s">
        <v>46</v>
      </c>
      <c r="L19" s="2">
        <v>443.8</v>
      </c>
      <c r="M19" s="8">
        <f t="shared" si="6"/>
        <v>88.76</v>
      </c>
      <c r="N19" s="2">
        <f t="shared" si="11"/>
        <v>88.76</v>
      </c>
      <c r="O19" s="2">
        <v>1.00078737444</v>
      </c>
      <c r="P19" s="2">
        <f t="shared" si="7"/>
        <v>88.829887355294403</v>
      </c>
      <c r="Q19" s="2">
        <f t="shared" si="8"/>
        <v>44.414943677647202</v>
      </c>
      <c r="R19" s="4">
        <f t="shared" si="9"/>
        <v>44.414943677647202</v>
      </c>
      <c r="S19" s="2">
        <v>29.875</v>
      </c>
      <c r="T19" s="4">
        <f t="shared" si="10"/>
        <v>74.289943677647202</v>
      </c>
      <c r="U19" s="2" t="s">
        <v>76</v>
      </c>
    </row>
    <row r="20" spans="1:21">
      <c r="A20" s="2">
        <v>18</v>
      </c>
      <c r="B20" s="2">
        <v>432.1</v>
      </c>
      <c r="C20" s="8">
        <f t="shared" si="0"/>
        <v>86.42</v>
      </c>
      <c r="D20" s="2">
        <f t="shared" si="1"/>
        <v>86.42</v>
      </c>
      <c r="E20" s="2">
        <v>0.99951636437000002</v>
      </c>
      <c r="F20" s="2">
        <f t="shared" si="2"/>
        <v>86.378204208855408</v>
      </c>
      <c r="G20" s="2">
        <f t="shared" si="3"/>
        <v>43.189102104427704</v>
      </c>
      <c r="H20" s="4">
        <f t="shared" si="4"/>
        <v>43.189102104427704</v>
      </c>
      <c r="I20" s="5" t="s">
        <v>49</v>
      </c>
      <c r="J20" s="4">
        <f t="shared" si="5"/>
        <v>73.814102104427704</v>
      </c>
      <c r="K20" s="4" t="s">
        <v>48</v>
      </c>
      <c r="L20" s="2">
        <v>425.2</v>
      </c>
      <c r="M20" s="8">
        <f t="shared" si="6"/>
        <v>85.039999999999992</v>
      </c>
      <c r="N20" s="2">
        <f t="shared" si="11"/>
        <v>85.039999999999992</v>
      </c>
      <c r="O20" s="2">
        <v>1.00078737444</v>
      </c>
      <c r="P20" s="2">
        <f t="shared" si="7"/>
        <v>85.106958322377594</v>
      </c>
      <c r="Q20" s="2">
        <f t="shared" si="8"/>
        <v>42.553479161188797</v>
      </c>
      <c r="R20" s="4">
        <f t="shared" si="9"/>
        <v>42.553479161188797</v>
      </c>
      <c r="S20" s="2">
        <v>35</v>
      </c>
      <c r="T20" s="4">
        <f t="shared" si="10"/>
        <v>77.55347916118879</v>
      </c>
      <c r="U20" s="2" t="s">
        <v>77</v>
      </c>
    </row>
    <row r="21" spans="1:21">
      <c r="A21" s="2">
        <v>19</v>
      </c>
      <c r="B21" s="2">
        <v>440.7</v>
      </c>
      <c r="C21" s="8">
        <f t="shared" si="0"/>
        <v>88.14</v>
      </c>
      <c r="D21" s="2">
        <f t="shared" si="1"/>
        <v>88.14</v>
      </c>
      <c r="E21" s="2">
        <v>0.99951636437000002</v>
      </c>
      <c r="F21" s="2">
        <f t="shared" si="2"/>
        <v>88.097372355571807</v>
      </c>
      <c r="G21" s="2">
        <f t="shared" si="3"/>
        <v>44.048686177785903</v>
      </c>
      <c r="H21" s="4">
        <f t="shared" si="4"/>
        <v>44.048686177785903</v>
      </c>
      <c r="I21" s="5" t="s">
        <v>24</v>
      </c>
      <c r="J21" s="4">
        <f t="shared" si="5"/>
        <v>72.548686177785896</v>
      </c>
      <c r="K21" s="4" t="s">
        <v>50</v>
      </c>
      <c r="L21" s="2">
        <v>433.18</v>
      </c>
      <c r="M21" s="8">
        <f t="shared" si="6"/>
        <v>86.635999999999996</v>
      </c>
      <c r="N21" s="2">
        <f t="shared" si="11"/>
        <v>86.635999999999996</v>
      </c>
      <c r="O21" s="2">
        <v>1.00078737444</v>
      </c>
      <c r="P21" s="2">
        <f t="shared" si="7"/>
        <v>86.704214971983831</v>
      </c>
      <c r="Q21" s="2">
        <f t="shared" si="8"/>
        <v>43.352107485991915</v>
      </c>
      <c r="R21" s="4">
        <f t="shared" si="9"/>
        <v>43.352107485991915</v>
      </c>
      <c r="S21" s="2">
        <v>36.75</v>
      </c>
      <c r="T21" s="4">
        <f t="shared" si="10"/>
        <v>80.102107485991922</v>
      </c>
      <c r="U21" s="2" t="s">
        <v>78</v>
      </c>
    </row>
    <row r="22" spans="1:21">
      <c r="A22" s="2">
        <v>20</v>
      </c>
      <c r="B22" s="2">
        <v>440.12</v>
      </c>
      <c r="C22" s="8">
        <f t="shared" si="0"/>
        <v>88.024000000000001</v>
      </c>
      <c r="D22" s="2">
        <f t="shared" si="1"/>
        <v>88.024000000000001</v>
      </c>
      <c r="E22" s="2">
        <v>0.99951636437000002</v>
      </c>
      <c r="F22" s="2">
        <f t="shared" si="2"/>
        <v>87.981428457304887</v>
      </c>
      <c r="G22" s="2">
        <f t="shared" si="3"/>
        <v>43.990714228652443</v>
      </c>
      <c r="H22" s="4">
        <f t="shared" si="4"/>
        <v>43.990714228652443</v>
      </c>
      <c r="I22" s="5" t="s">
        <v>52</v>
      </c>
      <c r="J22" s="4">
        <f t="shared" si="5"/>
        <v>79.36571422865245</v>
      </c>
      <c r="K22" s="4" t="s">
        <v>51</v>
      </c>
      <c r="L22" s="2">
        <v>420.9</v>
      </c>
      <c r="M22" s="3">
        <f t="shared" si="6"/>
        <v>84.179999999999993</v>
      </c>
      <c r="N22" s="2"/>
      <c r="O22" s="2">
        <v>1.00078737444</v>
      </c>
      <c r="P22" s="2">
        <f t="shared" si="7"/>
        <v>84.24628118035919</v>
      </c>
      <c r="Q22" s="2">
        <f t="shared" si="8"/>
        <v>42.123140590179595</v>
      </c>
      <c r="R22" s="4">
        <f t="shared" si="9"/>
        <v>42.123140590179595</v>
      </c>
      <c r="S22" s="2">
        <v>29.25</v>
      </c>
      <c r="T22" s="4">
        <f t="shared" si="10"/>
        <v>71.373140590179588</v>
      </c>
      <c r="U22" s="2" t="s">
        <v>79</v>
      </c>
    </row>
    <row r="23" spans="1:21">
      <c r="A23" s="2">
        <v>21</v>
      </c>
      <c r="B23" s="2">
        <v>432.6</v>
      </c>
      <c r="C23" s="8">
        <f t="shared" si="0"/>
        <v>86.52000000000001</v>
      </c>
      <c r="D23" s="2">
        <f t="shared" si="1"/>
        <v>86.52000000000001</v>
      </c>
      <c r="E23" s="2">
        <v>0.99951636437000002</v>
      </c>
      <c r="F23" s="2">
        <f t="shared" si="2"/>
        <v>86.478155845292406</v>
      </c>
      <c r="G23" s="2">
        <f t="shared" si="3"/>
        <v>43.239077922646203</v>
      </c>
      <c r="H23" s="4">
        <f t="shared" si="4"/>
        <v>43.239077922646203</v>
      </c>
      <c r="I23" s="5" t="s">
        <v>24</v>
      </c>
      <c r="J23" s="4">
        <f t="shared" si="5"/>
        <v>71.739077922646203</v>
      </c>
      <c r="K23" s="4" t="s">
        <v>53</v>
      </c>
      <c r="L23" s="2">
        <v>444.4</v>
      </c>
      <c r="M23" s="8">
        <f t="shared" si="6"/>
        <v>88.88</v>
      </c>
      <c r="N23" s="2">
        <f t="shared" si="11"/>
        <v>88.88</v>
      </c>
      <c r="O23" s="2">
        <v>1.00078737444</v>
      </c>
      <c r="P23" s="2">
        <f t="shared" si="7"/>
        <v>88.949981840227196</v>
      </c>
      <c r="Q23" s="2">
        <f t="shared" si="8"/>
        <v>44.474990920113598</v>
      </c>
      <c r="R23" s="4">
        <f t="shared" si="9"/>
        <v>44.474990920113598</v>
      </c>
      <c r="S23" s="2">
        <v>28.625</v>
      </c>
      <c r="T23" s="4">
        <f t="shared" si="10"/>
        <v>73.099990920113598</v>
      </c>
      <c r="U23" s="2" t="s">
        <v>80</v>
      </c>
    </row>
    <row r="24" spans="1:21">
      <c r="A24" s="2">
        <v>22</v>
      </c>
      <c r="B24" s="2">
        <v>444.91</v>
      </c>
      <c r="C24" s="8">
        <f t="shared" si="0"/>
        <v>88.981999999999999</v>
      </c>
      <c r="D24" s="2">
        <f t="shared" si="1"/>
        <v>88.981999999999999</v>
      </c>
      <c r="E24" s="2">
        <v>0.99951636437000002</v>
      </c>
      <c r="F24" s="2">
        <f t="shared" si="2"/>
        <v>88.938965134371344</v>
      </c>
      <c r="G24" s="2">
        <f t="shared" si="3"/>
        <v>44.469482567185672</v>
      </c>
      <c r="H24" s="4">
        <f t="shared" si="4"/>
        <v>44.469482567185672</v>
      </c>
      <c r="I24" s="5" t="s">
        <v>24</v>
      </c>
      <c r="J24" s="4">
        <f t="shared" si="5"/>
        <v>72.969482567185679</v>
      </c>
      <c r="K24" s="4" t="s">
        <v>54</v>
      </c>
      <c r="L24" s="2">
        <v>436</v>
      </c>
      <c r="M24" s="8">
        <f t="shared" si="6"/>
        <v>87.2</v>
      </c>
      <c r="N24" s="2">
        <f t="shared" si="11"/>
        <v>87.2</v>
      </c>
      <c r="O24" s="2">
        <v>1.00078737444</v>
      </c>
      <c r="P24" s="2">
        <f t="shared" si="7"/>
        <v>87.268659051168001</v>
      </c>
      <c r="Q24" s="2">
        <f t="shared" si="8"/>
        <v>43.634329525584</v>
      </c>
      <c r="R24" s="4">
        <f t="shared" si="9"/>
        <v>43.634329525584</v>
      </c>
      <c r="S24" s="2">
        <v>33.5</v>
      </c>
      <c r="T24" s="4">
        <f t="shared" si="10"/>
        <v>77.134329525584008</v>
      </c>
      <c r="U24" s="2" t="s">
        <v>81</v>
      </c>
    </row>
    <row r="25" spans="1:21">
      <c r="A25" s="2">
        <v>23</v>
      </c>
      <c r="B25" s="2">
        <v>447.2</v>
      </c>
      <c r="C25" s="8">
        <f t="shared" si="0"/>
        <v>89.44</v>
      </c>
      <c r="D25" s="2">
        <f t="shared" si="1"/>
        <v>89.44</v>
      </c>
      <c r="E25" s="2">
        <v>0.99951636437000002</v>
      </c>
      <c r="F25" s="2">
        <f t="shared" si="2"/>
        <v>89.396743629252796</v>
      </c>
      <c r="G25" s="2">
        <f t="shared" si="3"/>
        <v>44.698371814626398</v>
      </c>
      <c r="H25" s="4">
        <f t="shared" si="4"/>
        <v>44.698371814626398</v>
      </c>
      <c r="I25" s="5" t="s">
        <v>24</v>
      </c>
      <c r="J25" s="4">
        <f t="shared" si="5"/>
        <v>73.198371814626398</v>
      </c>
      <c r="K25" s="4" t="s">
        <v>55</v>
      </c>
      <c r="L25" s="2">
        <v>439.9</v>
      </c>
      <c r="M25" s="8">
        <f t="shared" si="6"/>
        <v>87.97999999999999</v>
      </c>
      <c r="N25" s="2">
        <f t="shared" si="11"/>
        <v>87.97999999999999</v>
      </c>
      <c r="O25" s="2">
        <v>1.00078737444</v>
      </c>
      <c r="P25" s="2">
        <f t="shared" si="7"/>
        <v>88.049273203231195</v>
      </c>
      <c r="Q25" s="2">
        <f t="shared" si="8"/>
        <v>44.024636601615597</v>
      </c>
      <c r="R25" s="4">
        <f t="shared" si="9"/>
        <v>44.024636601615597</v>
      </c>
      <c r="S25" s="2">
        <v>31.625</v>
      </c>
      <c r="T25" s="4">
        <f t="shared" si="10"/>
        <v>75.649636601615597</v>
      </c>
      <c r="U25" s="2" t="s">
        <v>82</v>
      </c>
    </row>
    <row r="26" spans="1:21">
      <c r="A26" s="2">
        <v>24</v>
      </c>
      <c r="B26" s="2">
        <v>437.2</v>
      </c>
      <c r="C26" s="8">
        <f t="shared" si="0"/>
        <v>87.44</v>
      </c>
      <c r="D26" s="2">
        <f t="shared" si="1"/>
        <v>87.44</v>
      </c>
      <c r="E26" s="2">
        <v>0.99951636437000002</v>
      </c>
      <c r="F26" s="2">
        <f t="shared" si="2"/>
        <v>87.397710900512806</v>
      </c>
      <c r="G26" s="2">
        <f t="shared" si="3"/>
        <v>43.698855450256403</v>
      </c>
      <c r="H26" s="4">
        <f t="shared" si="4"/>
        <v>43.698855450256403</v>
      </c>
      <c r="I26" s="5" t="s">
        <v>26</v>
      </c>
      <c r="J26" s="4">
        <f t="shared" si="5"/>
        <v>74.198855450256403</v>
      </c>
      <c r="K26" s="4" t="s">
        <v>56</v>
      </c>
      <c r="L26" s="2">
        <v>439.3</v>
      </c>
      <c r="M26" s="8">
        <f t="shared" si="6"/>
        <v>87.86</v>
      </c>
      <c r="N26" s="2">
        <f t="shared" si="11"/>
        <v>87.86</v>
      </c>
      <c r="O26" s="2">
        <v>1.00078737444</v>
      </c>
      <c r="P26" s="2">
        <f t="shared" si="7"/>
        <v>87.929178718298402</v>
      </c>
      <c r="Q26" s="2">
        <f t="shared" si="8"/>
        <v>43.964589359149201</v>
      </c>
      <c r="R26" s="4">
        <f t="shared" si="9"/>
        <v>43.964589359149201</v>
      </c>
      <c r="S26" s="2">
        <v>31.25</v>
      </c>
      <c r="T26" s="4">
        <f t="shared" si="10"/>
        <v>75.214589359149201</v>
      </c>
      <c r="U26" s="2" t="s">
        <v>83</v>
      </c>
    </row>
    <row r="27" spans="1:21">
      <c r="A27" s="2">
        <v>25</v>
      </c>
      <c r="B27" s="2">
        <v>429.5</v>
      </c>
      <c r="C27" s="8">
        <f t="shared" si="0"/>
        <v>85.9</v>
      </c>
      <c r="D27" s="2">
        <f t="shared" si="1"/>
        <v>85.9</v>
      </c>
      <c r="E27" s="2">
        <v>0.99951636437000002</v>
      </c>
      <c r="F27" s="2">
        <f t="shared" si="2"/>
        <v>85.858455699383001</v>
      </c>
      <c r="G27" s="2">
        <f t="shared" si="3"/>
        <v>42.9292278496915</v>
      </c>
      <c r="H27" s="4">
        <f t="shared" si="4"/>
        <v>42.9292278496915</v>
      </c>
      <c r="I27" s="5" t="s">
        <v>58</v>
      </c>
      <c r="J27" s="4">
        <f t="shared" si="5"/>
        <v>71.9292278496915</v>
      </c>
      <c r="K27" s="4" t="s">
        <v>57</v>
      </c>
      <c r="L27" s="2">
        <v>452.8</v>
      </c>
      <c r="M27" s="8">
        <f t="shared" si="6"/>
        <v>90.56</v>
      </c>
      <c r="N27" s="2">
        <f t="shared" si="11"/>
        <v>90.56</v>
      </c>
      <c r="O27" s="2">
        <v>1.00078737444</v>
      </c>
      <c r="P27" s="2">
        <f t="shared" si="7"/>
        <v>90.631304629286404</v>
      </c>
      <c r="Q27" s="2">
        <f t="shared" si="8"/>
        <v>45.315652314643202</v>
      </c>
      <c r="R27" s="4">
        <f t="shared" si="9"/>
        <v>45.315652314643202</v>
      </c>
      <c r="S27" s="2">
        <v>34.875</v>
      </c>
      <c r="T27" s="4">
        <f t="shared" si="10"/>
        <v>80.190652314643202</v>
      </c>
      <c r="U27" s="2" t="s">
        <v>84</v>
      </c>
    </row>
    <row r="28" spans="1:21">
      <c r="A28" s="2">
        <v>26</v>
      </c>
      <c r="B28" s="2">
        <v>439.9</v>
      </c>
      <c r="C28" s="8">
        <f t="shared" si="0"/>
        <v>87.97999999999999</v>
      </c>
      <c r="D28" s="2">
        <f t="shared" si="1"/>
        <v>87.97999999999999</v>
      </c>
      <c r="E28" s="2">
        <v>0.99951636437000002</v>
      </c>
      <c r="F28" s="2">
        <f t="shared" si="2"/>
        <v>87.937449737272587</v>
      </c>
      <c r="G28" s="2">
        <f t="shared" si="3"/>
        <v>43.968724868636293</v>
      </c>
      <c r="H28" s="4">
        <f t="shared" si="4"/>
        <v>43.968724868636293</v>
      </c>
      <c r="I28" s="5" t="s">
        <v>47</v>
      </c>
      <c r="J28" s="4">
        <f t="shared" si="5"/>
        <v>71.968724868636286</v>
      </c>
      <c r="K28" s="4" t="s">
        <v>59</v>
      </c>
      <c r="L28" s="2">
        <v>434.75</v>
      </c>
      <c r="M28" s="8">
        <f t="shared" si="6"/>
        <v>86.95</v>
      </c>
      <c r="N28" s="2">
        <f t="shared" si="11"/>
        <v>86.95</v>
      </c>
      <c r="O28" s="2">
        <v>1.00078737444</v>
      </c>
      <c r="P28" s="2">
        <f t="shared" si="7"/>
        <v>87.018462207558002</v>
      </c>
      <c r="Q28" s="2">
        <f t="shared" si="8"/>
        <v>43.509231103779001</v>
      </c>
      <c r="R28" s="4">
        <f t="shared" si="9"/>
        <v>43.509231103779001</v>
      </c>
      <c r="S28" s="2">
        <v>33.25</v>
      </c>
      <c r="T28" s="4">
        <f t="shared" si="10"/>
        <v>76.759231103779001</v>
      </c>
      <c r="U28" s="2" t="s">
        <v>85</v>
      </c>
    </row>
    <row r="29" spans="1:21">
      <c r="A29" s="2">
        <v>27</v>
      </c>
      <c r="B29" s="2"/>
      <c r="C29" s="3">
        <f>SUM(C3:C28)</f>
        <v>2272.7460000000001</v>
      </c>
      <c r="D29" s="3">
        <f>SUM(D3:D28)</f>
        <v>2098.5660000000003</v>
      </c>
      <c r="E29" s="2"/>
      <c r="F29" s="2"/>
      <c r="G29" s="2"/>
      <c r="H29" s="4"/>
      <c r="I29" s="5"/>
      <c r="J29" s="6"/>
      <c r="K29" s="4"/>
      <c r="L29" s="2">
        <v>433.62</v>
      </c>
      <c r="M29" s="8">
        <f t="shared" si="6"/>
        <v>86.724000000000004</v>
      </c>
      <c r="N29" s="2">
        <f t="shared" si="11"/>
        <v>86.724000000000004</v>
      </c>
      <c r="O29" s="2">
        <v>1.00078737444</v>
      </c>
      <c r="P29" s="2">
        <f t="shared" si="7"/>
        <v>86.792284260934565</v>
      </c>
      <c r="Q29" s="2">
        <f t="shared" si="8"/>
        <v>43.396142130467283</v>
      </c>
      <c r="R29" s="4">
        <f t="shared" si="9"/>
        <v>43.396142130467283</v>
      </c>
      <c r="S29" s="2">
        <v>32</v>
      </c>
      <c r="T29" s="4">
        <f t="shared" si="10"/>
        <v>75.396142130467283</v>
      </c>
      <c r="U29" s="2" t="s">
        <v>86</v>
      </c>
    </row>
    <row r="30" spans="1:21">
      <c r="A30" s="2">
        <v>28</v>
      </c>
      <c r="B30" s="2"/>
      <c r="C30" s="2"/>
      <c r="D30" s="3">
        <f>D29/24</f>
        <v>87.440250000000006</v>
      </c>
      <c r="E30" s="2"/>
      <c r="F30" s="2"/>
      <c r="G30" s="2"/>
      <c r="H30" s="4"/>
      <c r="I30" s="5"/>
      <c r="J30" s="7"/>
      <c r="K30" s="4"/>
      <c r="L30" s="2"/>
      <c r="M30" s="3">
        <f>SUM(M3:M29)</f>
        <v>2359.39</v>
      </c>
      <c r="N30" s="3">
        <f>SUM(N3:N29)</f>
        <v>2183.23</v>
      </c>
      <c r="O30" s="2"/>
      <c r="P30" s="2"/>
      <c r="Q30" s="2"/>
      <c r="R30" s="4"/>
      <c r="S30" s="2"/>
      <c r="T30" s="7"/>
      <c r="U30" s="2"/>
    </row>
    <row r="31" spans="1:21">
      <c r="A31" s="2">
        <v>29</v>
      </c>
      <c r="B31" s="2"/>
      <c r="C31" s="2"/>
      <c r="D31" s="2"/>
      <c r="E31" s="2"/>
      <c r="F31" s="2"/>
      <c r="G31" s="2"/>
      <c r="H31" s="4"/>
      <c r="I31" s="5"/>
      <c r="J31" s="6"/>
      <c r="K31" s="4"/>
      <c r="L31" s="2"/>
      <c r="M31" s="2"/>
      <c r="N31" s="3">
        <f>N30/25</f>
        <v>87.3292</v>
      </c>
      <c r="O31" s="2"/>
      <c r="P31" s="2"/>
      <c r="Q31" s="2"/>
      <c r="R31" s="4"/>
      <c r="S31" s="2"/>
      <c r="T31" s="7"/>
      <c r="U31" s="2"/>
    </row>
    <row r="32" spans="1:21">
      <c r="A32" s="2">
        <v>30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/>
      <c r="S32" s="2"/>
      <c r="T32" s="6"/>
      <c r="U32" s="2"/>
    </row>
    <row r="33" spans="1:2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>
      <c r="A35" s="2" t="s">
        <v>3</v>
      </c>
      <c r="B35" s="10" t="s">
        <v>15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"/>
      <c r="P35" s="9"/>
      <c r="Q35" s="2"/>
      <c r="R35" s="2"/>
      <c r="S35" s="2"/>
      <c r="T35" s="2"/>
      <c r="U35" s="2"/>
    </row>
    <row r="36" spans="1:21">
      <c r="A36" s="2" t="s">
        <v>4</v>
      </c>
      <c r="B36" s="10" t="s">
        <v>16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"/>
      <c r="P36" s="2"/>
      <c r="Q36" s="2"/>
      <c r="R36" s="2"/>
      <c r="S36" s="2"/>
      <c r="T36" s="2"/>
      <c r="U36" s="2"/>
    </row>
    <row r="37" spans="1:21">
      <c r="A37" s="2" t="s">
        <v>5</v>
      </c>
      <c r="B37" s="10" t="s">
        <v>17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"/>
      <c r="P37" s="2"/>
      <c r="Q37" s="2"/>
      <c r="R37" s="2"/>
      <c r="S37" s="2"/>
      <c r="T37" s="2"/>
      <c r="U37" s="2"/>
    </row>
    <row r="38" spans="1:21">
      <c r="A38" t="s">
        <v>6</v>
      </c>
      <c r="B38" s="10" t="s">
        <v>18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</sheetData>
  <mergeCells count="5">
    <mergeCell ref="B38:N38"/>
    <mergeCell ref="A1:U1"/>
    <mergeCell ref="B35:N35"/>
    <mergeCell ref="B36:N36"/>
    <mergeCell ref="B37:N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Administrator</cp:lastModifiedBy>
  <dcterms:created xsi:type="dcterms:W3CDTF">2018-07-20T22:50:30Z</dcterms:created>
  <dcterms:modified xsi:type="dcterms:W3CDTF">2018-07-21T02:47:50Z</dcterms:modified>
</cp:coreProperties>
</file>